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tanz.sharepoint.com/sites/NZPPTAStaff/Representing/Collective Agreements/STCA/Resources/Calculators/"/>
    </mc:Choice>
  </mc:AlternateContent>
  <xr:revisionPtr revIDLastSave="0" documentId="8_{A557DDFC-89A9-4878-BD1E-FB9299042727}" xr6:coauthVersionLast="47" xr6:coauthVersionMax="47" xr10:uidLastSave="{00000000-0000-0000-0000-000000000000}"/>
  <bookViews>
    <workbookView xWindow="13920" yWindow="-16320" windowWidth="29040" windowHeight="15840" xr2:uid="{326053CF-DD30-46A2-835F-844A1C18C435}"/>
  </bookViews>
  <sheets>
    <sheet name="Hours for payrol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9" i="2" s="1"/>
  <c r="F12" i="2"/>
  <c r="F13" i="2" l="1"/>
  <c r="F18" i="2" l="1"/>
  <c r="F11" i="2"/>
  <c r="C15" i="2"/>
  <c r="C18" i="2" s="1"/>
  <c r="C17" i="2" s="1"/>
  <c r="F10" i="2"/>
  <c r="F17" i="2"/>
  <c r="F19" i="2"/>
  <c r="F15" i="2"/>
</calcChain>
</file>

<file path=xl/sharedStrings.xml><?xml version="1.0" encoding="utf-8"?>
<sst xmlns="http://schemas.openxmlformats.org/spreadsheetml/2006/main" count="28" uniqueCount="23">
  <si>
    <t>Effect of changes to part time non-contact provisions</t>
  </si>
  <si>
    <t xml:space="preserve"> In yellow cells below enter the break down of the weekly hours to be advised to payrol at the end of 2024 for the start of 2025. </t>
  </si>
  <si>
    <t>The hours to be provided to payroll for the start of 2025 are shown in red.</t>
  </si>
  <si>
    <t>The timetabled hours for that position in 2025 are shown to the right.</t>
  </si>
  <si>
    <t>If you are employing a teacher employed by multiple schools (e.g. ITM) run the calculation for your own school only.</t>
  </si>
  <si>
    <t>Hours per week</t>
  </si>
  <si>
    <t>2023/4 Noncontact entilement</t>
  </si>
  <si>
    <t>Class/teaching contact</t>
  </si>
  <si>
    <t>Maximum contact hours</t>
  </si>
  <si>
    <t>FTTE</t>
  </si>
  <si>
    <t>Paid non-contact</t>
  </si>
  <si>
    <t>Minimum non-contact hours</t>
  </si>
  <si>
    <t xml:space="preserve">Other time allowances </t>
  </si>
  <si>
    <t>Other time allowances</t>
  </si>
  <si>
    <t>Hours pw to record with payroll for 2025</t>
  </si>
  <si>
    <t>New timetabled hours for 2025</t>
  </si>
  <si>
    <t>These are the current entitlements for the FTTE</t>
  </si>
  <si>
    <t>These are the 2025 entitlements for the FTTE</t>
  </si>
  <si>
    <t>Maximum contact hours + other allowances 2024</t>
  </si>
  <si>
    <t>Maximum contact hours + other time allowances 2025</t>
  </si>
  <si>
    <t>Minimum non-contact hours 2024</t>
  </si>
  <si>
    <t>Minimum non-contact hours 2025</t>
  </si>
  <si>
    <t>Total %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</si>
</sst>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0.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9998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 applyProtection="1">
      <protection locked="0"/>
    </xf>
    <xf numFmtId="0" fontId="0" fillId="3" borderId="0" xfId="0" applyFill="1"/>
    <xf numFmtId="2" fontId="0" fillId="3" borderId="0" xfId="0" applyNumberFormat="1" applyFill="1"/>
    <xf numFmtId="0" fontId="4" fillId="0" borderId="0" xfId="0" applyFont="1"/>
    <xf numFmtId="0" fontId="2" fillId="4" borderId="0" xfId="0" applyFont="1" applyFill="1"/>
    <xf numFmtId="165" fontId="0" fillId="0" borderId="0" xfId="1" applyNumberFormat="1" applyFont="1" applyProtection="1"/>
    <xf numFmtId="0" fontId="5" fillId="0" borderId="0" xfId="0" applyFont="1"/>
    <xf numFmtId="2" fontId="0" fillId="3" borderId="0" xfId="2" applyNumberFormat="1" applyFont="1" applyFill="1" applyProtection="1"/>
    <xf numFmtId="10" fontId="0" fillId="0" borderId="0" xfId="2" applyNumberFormat="1" applyFont="1" applyProtection="1"/>
    <xf numFmtId="166" fontId="0" fillId="3" borderId="0" xfId="0" applyNumberFormat="1" applyFill="1"/>
    <xf numFmtId="10" fontId="0" fillId="3" borderId="0" xfId="2" applyNumberFormat="1" applyFont="1" applyFill="1" applyProtection="1"/>
    <xf numFmtId="0" fontId="2" fillId="5" borderId="0" xfId="0" applyFont="1" applyFill="1"/>
    <xf numFmtId="0" fontId="6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999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AF20-A2B9-4A0C-B4AC-1DE09AA51854}">
  <dimension ref="B1:J20"/>
  <sheetViews>
    <sheetView tabSelected="1" zoomScale="170" workbookViewId="0">
      <selection activeCell="E17" sqref="E17"/>
    </sheetView>
  </sheetViews>
  <sheetFormatPr defaultColWidth="9.140625" defaultRowHeight="14.45"/>
  <cols>
    <col min="2" max="2" width="43.42578125" customWidth="1"/>
    <col min="3" max="3" width="10.85546875" bestFit="1" customWidth="1"/>
    <col min="4" max="4" width="11.85546875" bestFit="1" customWidth="1"/>
    <col min="5" max="5" width="48.5703125" customWidth="1"/>
    <col min="7" max="7" width="10.85546875" bestFit="1" customWidth="1"/>
    <col min="8" max="8" width="10.7109375" hidden="1" customWidth="1"/>
    <col min="9" max="9" width="9.28515625" hidden="1" customWidth="1"/>
    <col min="10" max="10" width="10.85546875" hidden="1" customWidth="1"/>
    <col min="11" max="11" width="0" hidden="1" customWidth="1"/>
  </cols>
  <sheetData>
    <row r="1" spans="2:10" ht="18.600000000000001">
      <c r="B1" s="2" t="s">
        <v>0</v>
      </c>
    </row>
    <row r="3" spans="2:10">
      <c r="B3" s="1" t="s">
        <v>1</v>
      </c>
    </row>
    <row r="4" spans="2:10">
      <c r="B4" s="1" t="s">
        <v>2</v>
      </c>
    </row>
    <row r="5" spans="2:10">
      <c r="B5" s="1" t="s">
        <v>3</v>
      </c>
    </row>
    <row r="6" spans="2:10">
      <c r="B6" s="6" t="s">
        <v>4</v>
      </c>
    </row>
    <row r="8" spans="2:10">
      <c r="C8" s="7">
        <v>2024</v>
      </c>
      <c r="F8" s="7">
        <v>2025</v>
      </c>
    </row>
    <row r="9" spans="2:10">
      <c r="B9" s="1" t="s">
        <v>5</v>
      </c>
      <c r="E9" s="1" t="s">
        <v>5</v>
      </c>
      <c r="G9" s="1"/>
      <c r="H9" s="1"/>
      <c r="I9" s="1" t="s">
        <v>6</v>
      </c>
      <c r="J9" s="1"/>
    </row>
    <row r="10" spans="2:10">
      <c r="B10" s="6" t="s">
        <v>7</v>
      </c>
      <c r="C10" s="3">
        <v>16</v>
      </c>
      <c r="E10" s="6" t="s">
        <v>8</v>
      </c>
      <c r="F10" s="5">
        <f>F13*0.8-F12</f>
        <v>14.222222222222223</v>
      </c>
      <c r="G10" s="8"/>
      <c r="H10" s="8"/>
      <c r="I10" s="1" t="s">
        <v>9</v>
      </c>
      <c r="J10" s="1" t="s">
        <v>5</v>
      </c>
    </row>
    <row r="11" spans="2:10">
      <c r="B11" s="6" t="s">
        <v>10</v>
      </c>
      <c r="C11" s="3">
        <v>0</v>
      </c>
      <c r="E11" s="6" t="s">
        <v>11</v>
      </c>
      <c r="F11" s="5">
        <f>F13*0.2</f>
        <v>3.5555555555555558</v>
      </c>
      <c r="G11" s="8"/>
      <c r="H11" s="8"/>
      <c r="I11" s="1">
        <v>0</v>
      </c>
      <c r="J11">
        <v>0</v>
      </c>
    </row>
    <row r="12" spans="2:10">
      <c r="B12" s="6" t="s">
        <v>12</v>
      </c>
      <c r="C12" s="3">
        <v>0</v>
      </c>
      <c r="E12" s="6" t="s">
        <v>13</v>
      </c>
      <c r="F12" s="4">
        <f>C12</f>
        <v>0</v>
      </c>
      <c r="G12" s="8"/>
      <c r="H12" s="8"/>
      <c r="I12" s="1">
        <v>0.72</v>
      </c>
      <c r="J12">
        <v>0.5</v>
      </c>
    </row>
    <row r="13" spans="2:10">
      <c r="B13" s="9" t="s">
        <v>14</v>
      </c>
      <c r="C13" s="14">
        <f>SUM(C10:C12)</f>
        <v>16</v>
      </c>
      <c r="E13" s="6" t="s">
        <v>15</v>
      </c>
      <c r="F13" s="10">
        <f>MIN(25,C13*25/22.5)</f>
        <v>17.777777777777779</v>
      </c>
      <c r="G13" s="8"/>
      <c r="H13" s="8"/>
      <c r="I13" s="1">
        <v>0.75</v>
      </c>
      <c r="J13">
        <v>1</v>
      </c>
    </row>
    <row r="14" spans="2:10">
      <c r="G14" s="11"/>
      <c r="H14" s="8"/>
      <c r="I14" s="1">
        <v>0.83</v>
      </c>
      <c r="J14">
        <v>1.5</v>
      </c>
    </row>
    <row r="15" spans="2:10">
      <c r="B15" s="1" t="s">
        <v>9</v>
      </c>
      <c r="C15" s="12">
        <f>C13/25</f>
        <v>0.64</v>
      </c>
      <c r="E15" s="1" t="s">
        <v>9</v>
      </c>
      <c r="F15" s="12">
        <f>F13/25</f>
        <v>0.71111111111111114</v>
      </c>
      <c r="G15" s="8"/>
      <c r="H15" s="8"/>
      <c r="I15" s="1">
        <v>0.85</v>
      </c>
      <c r="J15">
        <v>2</v>
      </c>
    </row>
    <row r="16" spans="2:10">
      <c r="B16" s="15" t="s">
        <v>16</v>
      </c>
      <c r="E16" s="15" t="s">
        <v>17</v>
      </c>
      <c r="G16" s="8"/>
      <c r="H16" s="8"/>
      <c r="I16" s="1">
        <v>0.87</v>
      </c>
      <c r="J16">
        <v>2.5</v>
      </c>
    </row>
    <row r="17" spans="2:10">
      <c r="B17" s="1" t="s">
        <v>18</v>
      </c>
      <c r="C17" s="4">
        <f>C15*25-C18</f>
        <v>16</v>
      </c>
      <c r="E17" s="1" t="s">
        <v>19</v>
      </c>
      <c r="F17" s="5">
        <f>F13*0.8</f>
        <v>14.222222222222223</v>
      </c>
      <c r="G17" s="8"/>
      <c r="H17" s="8"/>
      <c r="I17" s="1">
        <v>0.89</v>
      </c>
      <c r="J17">
        <v>3</v>
      </c>
    </row>
    <row r="18" spans="2:10">
      <c r="B18" s="1" t="s">
        <v>20</v>
      </c>
      <c r="C18" s="4">
        <f>VLOOKUP(C15,I10:J22,2)</f>
        <v>0</v>
      </c>
      <c r="E18" s="1" t="s">
        <v>21</v>
      </c>
      <c r="F18" s="5">
        <f>F13*0.2</f>
        <v>3.5555555555555558</v>
      </c>
      <c r="G18" s="8"/>
      <c r="H18" s="8"/>
    </row>
    <row r="19" spans="2:10">
      <c r="B19" s="1" t="s">
        <v>22</v>
      </c>
      <c r="C19" s="13">
        <f>C13/22.5</f>
        <v>0.71111111111111114</v>
      </c>
      <c r="E19" s="1" t="s">
        <v>22</v>
      </c>
      <c r="F19" s="13">
        <f>F13/25</f>
        <v>0.71111111111111114</v>
      </c>
      <c r="G19" s="8"/>
      <c r="H19" s="8"/>
    </row>
    <row r="20" spans="2:10">
      <c r="F20" s="1"/>
      <c r="G20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57e73e-dbee-4017-8909-237d08381653" xsi:nil="true"/>
    <lcf76f155ced4ddcb4097134ff3c332f xmlns="397878b1-2943-4030-874f-e175bab6929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7F72A20928744B9D20052804B0AC6F" ma:contentTypeVersion="16" ma:contentTypeDescription="Create a new document." ma:contentTypeScope="" ma:versionID="5313d2150eb0f59f81334664ec52f691">
  <xsd:schema xmlns:xsd="http://www.w3.org/2001/XMLSchema" xmlns:xs="http://www.w3.org/2001/XMLSchema" xmlns:p="http://schemas.microsoft.com/office/2006/metadata/properties" xmlns:ns2="397878b1-2943-4030-874f-e175bab69298" xmlns:ns3="6157e73e-dbee-4017-8909-237d08381653" targetNamespace="http://schemas.microsoft.com/office/2006/metadata/properties" ma:root="true" ma:fieldsID="2875f1773833c2cab16d43ec029d9c2c" ns2:_="" ns3:_="">
    <xsd:import namespace="397878b1-2943-4030-874f-e175bab69298"/>
    <xsd:import namespace="6157e73e-dbee-4017-8909-237d08381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878b1-2943-4030-874f-e175bab692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93ed6b0-d858-4e51-8344-7dab2c3c74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7e73e-dbee-4017-8909-237d08381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5f9b19-06fc-48c4-a488-6126218b5372}" ma:internalName="TaxCatchAll" ma:showField="CatchAllData" ma:web="6157e73e-dbee-4017-8909-237d08381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FFD4B-99E5-49DB-A3E5-ABE7FB429704}"/>
</file>

<file path=customXml/itemProps2.xml><?xml version="1.0" encoding="utf-8"?>
<ds:datastoreItem xmlns:ds="http://schemas.openxmlformats.org/officeDocument/2006/customXml" ds:itemID="{E8B1FFA1-F2D1-4CFF-9944-48363B852186}"/>
</file>

<file path=customXml/itemProps3.xml><?xml version="1.0" encoding="utf-8"?>
<ds:datastoreItem xmlns:ds="http://schemas.openxmlformats.org/officeDocument/2006/customXml" ds:itemID="{FE2BE3E6-E00A-4539-B679-7424BE6212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Willetts</dc:creator>
  <cp:keywords/>
  <dc:description/>
  <cp:lastModifiedBy/>
  <cp:revision/>
  <dcterms:created xsi:type="dcterms:W3CDTF">2023-08-06T22:28:10Z</dcterms:created>
  <dcterms:modified xsi:type="dcterms:W3CDTF">2023-11-12T22:48:00Z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0x010100B57F72A20928744B9D20052804B0AC6F</vt:lpwstr>
  </property>
</Properties>
</file>